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HDR Table and Example" sheetId="1" r:id="rId1"/>
    <sheet name="HDR Calculator" sheetId="2" r:id="rId2"/>
  </sheets>
  <definedNames/>
  <calcPr fullCalcOnLoad="1"/>
</workbook>
</file>

<file path=xl/sharedStrings.xml><?xml version="1.0" encoding="utf-8"?>
<sst xmlns="http://schemas.openxmlformats.org/spreadsheetml/2006/main" count="26" uniqueCount="14">
  <si>
    <t>/</t>
  </si>
  <si>
    <t>Num Ips</t>
  </si>
  <si>
    <t>Num IPs</t>
  </si>
  <si>
    <t>HDR .966</t>
  </si>
  <si>
    <t>HDR .930</t>
  </si>
  <si>
    <t>This column is the prefix length as used in CIDR slash notation</t>
  </si>
  <si>
    <t>The number of IP addresses in the specified prefix</t>
  </si>
  <si>
    <t>Number of IP addresses marking the 80% threshold</t>
  </si>
  <si>
    <t>When the HD Ratio of the block is .966 it refers to this many addresses</t>
  </si>
  <si>
    <t>When the HD Ratio of the block is .930 it refers to this many addresses</t>
  </si>
  <si>
    <t>Example</t>
  </si>
  <si>
    <t>If you have a /16 equivalent of IP addresses and the last allocation that you received from ARIN was a /19 then you must utilize at least 44,948 addresses in total as well as at least 4,359 addresses from your last allocation. If you meet both of these tests then you have justified a new allocation. The assumption is that your last allocation of /19 brought your total allocation up to exactly a /16.</t>
  </si>
  <si>
    <t>HD Ratio Calculator</t>
  </si>
  <si>
    <t>Use the first column to specify arbitrary block sizes, use the second column to specify CIDR block sizes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</si>
</sst>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5">
    <font>
      <sz val="10"/>
      <name val="Arial"/>
      <family val="0"/>
    </font>
    <font>
      <u val="single"/>
      <sz val="10"/>
      <color indexed="12"/>
      <name val="Arial"/>
      <family val="0"/>
    </font>
    <font>
      <u val="single"/>
      <sz val="10"/>
      <color indexed="36"/>
      <name val="Arial"/>
      <family val="0"/>
    </font>
    <font>
      <b/>
      <sz val="10"/>
      <name val="Arial"/>
      <family val="2"/>
    </font>
    <font>
      <i/>
      <sz val="10"/>
      <name val="Arial"/>
      <family val="2"/>
    </font>
  </fonts>
  <fills count="2">
    <fill>
      <patternFill/>
    </fill>
    <fill>
      <patternFill patternType="gray125"/>
    </fill>
  </fills>
  <borders count="1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3" fillId="0" borderId="0" xfId="0" applyFont="1" applyAlignment="1">
      <alignment horizontal="center"/>
    </xf>
    <xf numFmtId="9" fontId="3" fillId="0" borderId="0" xfId="0" applyNumberFormat="1" applyFont="1" applyAlignment="1">
      <alignment/>
    </xf>
    <xf numFmtId="0" fontId="3" fillId="0" borderId="0" xfId="0" applyFont="1" applyAlignment="1">
      <alignment horizontal="right"/>
    </xf>
    <xf numFmtId="9" fontId="3" fillId="0" borderId="0" xfId="0" applyNumberFormat="1" applyFont="1" applyAlignment="1">
      <alignment horizontal="right"/>
    </xf>
    <xf numFmtId="0" fontId="3" fillId="0" borderId="1" xfId="0" applyFont="1" applyBorder="1" applyAlignment="1">
      <alignment/>
    </xf>
    <xf numFmtId="0" fontId="0" fillId="0" borderId="2" xfId="0" applyBorder="1" applyAlignment="1">
      <alignment/>
    </xf>
    <xf numFmtId="0" fontId="0" fillId="0" borderId="3" xfId="0" applyBorder="1" applyAlignment="1">
      <alignment/>
    </xf>
    <xf numFmtId="0" fontId="3" fillId="0" borderId="0" xfId="0" applyFont="1" applyAlignment="1">
      <alignment horizontal="left"/>
    </xf>
    <xf numFmtId="0" fontId="4" fillId="0" borderId="0" xfId="0" applyFont="1" applyAlignment="1">
      <alignment/>
    </xf>
    <xf numFmtId="0" fontId="0" fillId="0" borderId="0" xfId="0" applyBorder="1" applyAlignment="1">
      <alignment/>
    </xf>
    <xf numFmtId="0" fontId="0" fillId="0" borderId="4" xfId="0" applyBorder="1" applyAlignment="1" applyProtection="1">
      <alignment/>
      <protection locked="0"/>
    </xf>
    <xf numFmtId="0" fontId="0" fillId="0" borderId="5"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5"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3" fontId="0" fillId="0" borderId="4" xfId="0" applyNumberFormat="1" applyBorder="1" applyAlignment="1">
      <alignment/>
    </xf>
    <xf numFmtId="3" fontId="0" fillId="0" borderId="0" xfId="0" applyNumberFormat="1" applyBorder="1" applyAlignment="1">
      <alignment/>
    </xf>
    <xf numFmtId="3" fontId="0" fillId="0" borderId="2" xfId="0" applyNumberFormat="1" applyBorder="1" applyAlignment="1">
      <alignment/>
    </xf>
    <xf numFmtId="3" fontId="0" fillId="0" borderId="0" xfId="0" applyNumberFormat="1" applyAlignment="1">
      <alignment/>
    </xf>
    <xf numFmtId="3" fontId="0" fillId="0" borderId="10" xfId="0" applyNumberFormat="1" applyBorder="1" applyAlignment="1" applyProtection="1">
      <alignment/>
      <protection locked="0"/>
    </xf>
    <xf numFmtId="3" fontId="0" fillId="0" borderId="10"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3"/>
  <sheetViews>
    <sheetView showGridLines="0" tabSelected="1" workbookViewId="0" topLeftCell="A1">
      <selection activeCell="A1" sqref="A1"/>
    </sheetView>
  </sheetViews>
  <sheetFormatPr defaultColWidth="9.140625" defaultRowHeight="12.75"/>
  <cols>
    <col min="2" max="2" width="12.7109375" style="0" bestFit="1" customWidth="1"/>
    <col min="3" max="4" width="13.421875" style="0" customWidth="1"/>
    <col min="5" max="5" width="12.28125" style="0" customWidth="1"/>
    <col min="6" max="6" width="12.421875" style="0" bestFit="1" customWidth="1"/>
  </cols>
  <sheetData>
    <row r="1" spans="1:5" s="1" customFormat="1" ht="12.75">
      <c r="A1" s="2" t="s">
        <v>0</v>
      </c>
      <c r="B1" s="4" t="s">
        <v>2</v>
      </c>
      <c r="C1" s="3">
        <v>0.8</v>
      </c>
      <c r="D1" s="4" t="s">
        <v>3</v>
      </c>
      <c r="E1" s="4" t="s">
        <v>4</v>
      </c>
    </row>
    <row r="2" spans="1:5" ht="12.75">
      <c r="A2" s="12">
        <v>24</v>
      </c>
      <c r="B2" s="22">
        <f aca="true" t="shared" si="0" ref="B2:B18">2^(32-A2)</f>
        <v>256</v>
      </c>
      <c r="C2" s="22">
        <f aca="true" t="shared" si="1" ref="C2:C18">INT(0.8*B2)</f>
        <v>204</v>
      </c>
      <c r="D2" s="22">
        <f>INT(EXP(0.966*LN(B2)))</f>
        <v>212</v>
      </c>
      <c r="E2" s="22">
        <f>INT(EXP(0.93*LN(B2)))</f>
        <v>173</v>
      </c>
    </row>
    <row r="3" spans="1:10" ht="12.75">
      <c r="A3" s="11">
        <f>A2-1</f>
        <v>23</v>
      </c>
      <c r="B3" s="23">
        <f t="shared" si="0"/>
        <v>512</v>
      </c>
      <c r="C3" s="23">
        <f t="shared" si="1"/>
        <v>409</v>
      </c>
      <c r="D3" s="23">
        <f aca="true" t="shared" si="2" ref="D3:D18">INT(EXP(0.966*LN(B3)))</f>
        <v>414</v>
      </c>
      <c r="E3" s="23">
        <f aca="true" t="shared" si="3" ref="E3:E18">INT(EXP(0.93*LN(B3)))</f>
        <v>330</v>
      </c>
      <c r="G3" s="6" t="s">
        <v>10</v>
      </c>
      <c r="H3" s="7"/>
      <c r="I3" s="7"/>
      <c r="J3" s="8"/>
    </row>
    <row r="4" spans="1:10" ht="12.75">
      <c r="A4" s="7">
        <f aca="true" t="shared" si="4" ref="A4:A11">A3-1</f>
        <v>22</v>
      </c>
      <c r="B4" s="24">
        <f t="shared" si="0"/>
        <v>1024</v>
      </c>
      <c r="C4" s="24">
        <f t="shared" si="1"/>
        <v>819</v>
      </c>
      <c r="D4" s="24">
        <f t="shared" si="2"/>
        <v>809</v>
      </c>
      <c r="E4" s="24">
        <f t="shared" si="3"/>
        <v>630</v>
      </c>
      <c r="G4" s="13" t="s">
        <v>11</v>
      </c>
      <c r="H4" s="14"/>
      <c r="I4" s="14"/>
      <c r="J4" s="15"/>
    </row>
    <row r="5" spans="1:10" ht="12.75">
      <c r="A5" s="7">
        <f t="shared" si="4"/>
        <v>21</v>
      </c>
      <c r="B5" s="24">
        <f t="shared" si="0"/>
        <v>2048</v>
      </c>
      <c r="C5" s="24">
        <f t="shared" si="1"/>
        <v>1638</v>
      </c>
      <c r="D5" s="24">
        <f t="shared" si="2"/>
        <v>1580</v>
      </c>
      <c r="E5" s="24">
        <f t="shared" si="3"/>
        <v>1200</v>
      </c>
      <c r="G5" s="13"/>
      <c r="H5" s="14"/>
      <c r="I5" s="14"/>
      <c r="J5" s="15"/>
    </row>
    <row r="6" spans="1:10" ht="12.75">
      <c r="A6" s="7">
        <f t="shared" si="4"/>
        <v>20</v>
      </c>
      <c r="B6" s="24">
        <f t="shared" si="0"/>
        <v>4096</v>
      </c>
      <c r="C6" s="24">
        <f t="shared" si="1"/>
        <v>3276</v>
      </c>
      <c r="D6" s="24">
        <f t="shared" si="2"/>
        <v>3087</v>
      </c>
      <c r="E6" s="24">
        <f t="shared" si="3"/>
        <v>2288</v>
      </c>
      <c r="G6" s="13"/>
      <c r="H6" s="14"/>
      <c r="I6" s="14"/>
      <c r="J6" s="15"/>
    </row>
    <row r="7" spans="1:10" ht="12.75">
      <c r="A7" s="7">
        <f t="shared" si="4"/>
        <v>19</v>
      </c>
      <c r="B7" s="24">
        <f t="shared" si="0"/>
        <v>8192</v>
      </c>
      <c r="C7" s="24">
        <f t="shared" si="1"/>
        <v>6553</v>
      </c>
      <c r="D7" s="24">
        <f t="shared" si="2"/>
        <v>6030</v>
      </c>
      <c r="E7" s="24">
        <f t="shared" si="3"/>
        <v>4359</v>
      </c>
      <c r="G7" s="13"/>
      <c r="H7" s="14"/>
      <c r="I7" s="14"/>
      <c r="J7" s="15"/>
    </row>
    <row r="8" spans="1:10" ht="12.75">
      <c r="A8" s="7">
        <f t="shared" si="4"/>
        <v>18</v>
      </c>
      <c r="B8" s="24">
        <f t="shared" si="0"/>
        <v>16384</v>
      </c>
      <c r="C8" s="24">
        <f t="shared" si="1"/>
        <v>13107</v>
      </c>
      <c r="D8" s="24">
        <f t="shared" si="2"/>
        <v>11779</v>
      </c>
      <c r="E8" s="24">
        <f t="shared" si="3"/>
        <v>8306</v>
      </c>
      <c r="G8" s="13"/>
      <c r="H8" s="14"/>
      <c r="I8" s="14"/>
      <c r="J8" s="15"/>
    </row>
    <row r="9" spans="1:10" ht="12.75">
      <c r="A9" s="7">
        <f t="shared" si="4"/>
        <v>17</v>
      </c>
      <c r="B9" s="24">
        <f t="shared" si="0"/>
        <v>32768</v>
      </c>
      <c r="C9" s="24">
        <f t="shared" si="1"/>
        <v>26214</v>
      </c>
      <c r="D9" s="24">
        <f t="shared" si="2"/>
        <v>23010</v>
      </c>
      <c r="E9" s="24">
        <f t="shared" si="3"/>
        <v>15825</v>
      </c>
      <c r="G9" s="13"/>
      <c r="H9" s="14"/>
      <c r="I9" s="14"/>
      <c r="J9" s="15"/>
    </row>
    <row r="10" spans="1:10" ht="12.75">
      <c r="A10" s="7">
        <f t="shared" si="4"/>
        <v>16</v>
      </c>
      <c r="B10" s="24">
        <f t="shared" si="0"/>
        <v>65536</v>
      </c>
      <c r="C10" s="24">
        <f t="shared" si="1"/>
        <v>52428</v>
      </c>
      <c r="D10" s="24">
        <f t="shared" si="2"/>
        <v>44948</v>
      </c>
      <c r="E10" s="24">
        <f t="shared" si="3"/>
        <v>30152</v>
      </c>
      <c r="G10" s="13"/>
      <c r="H10" s="14"/>
      <c r="I10" s="14"/>
      <c r="J10" s="15"/>
    </row>
    <row r="11" spans="1:10" ht="12.75">
      <c r="A11" s="7">
        <f t="shared" si="4"/>
        <v>15</v>
      </c>
      <c r="B11" s="24">
        <f t="shared" si="0"/>
        <v>131072</v>
      </c>
      <c r="C11" s="24">
        <f t="shared" si="1"/>
        <v>104857</v>
      </c>
      <c r="D11" s="24">
        <f t="shared" si="2"/>
        <v>87804</v>
      </c>
      <c r="E11" s="24">
        <f t="shared" si="3"/>
        <v>57449</v>
      </c>
      <c r="G11" s="13"/>
      <c r="H11" s="14"/>
      <c r="I11" s="14"/>
      <c r="J11" s="15"/>
    </row>
    <row r="12" spans="1:10" ht="12.75">
      <c r="A12" s="7">
        <f aca="true" t="shared" si="5" ref="A12:A18">A11-1</f>
        <v>14</v>
      </c>
      <c r="B12" s="24">
        <f t="shared" si="0"/>
        <v>262144</v>
      </c>
      <c r="C12" s="24">
        <f t="shared" si="1"/>
        <v>209715</v>
      </c>
      <c r="D12" s="24">
        <f t="shared" si="2"/>
        <v>171517</v>
      </c>
      <c r="E12" s="24">
        <f t="shared" si="3"/>
        <v>109456</v>
      </c>
      <c r="G12" s="16"/>
      <c r="H12" s="17"/>
      <c r="I12" s="17"/>
      <c r="J12" s="18"/>
    </row>
    <row r="13" spans="1:10" ht="12.75">
      <c r="A13" s="7">
        <f t="shared" si="5"/>
        <v>13</v>
      </c>
      <c r="B13" s="24">
        <f t="shared" si="0"/>
        <v>524288</v>
      </c>
      <c r="C13" s="24">
        <f t="shared" si="1"/>
        <v>419430</v>
      </c>
      <c r="D13" s="24">
        <f t="shared" si="2"/>
        <v>335046</v>
      </c>
      <c r="E13" s="24">
        <f t="shared" si="3"/>
        <v>208545</v>
      </c>
      <c r="G13" s="16"/>
      <c r="H13" s="17"/>
      <c r="I13" s="17"/>
      <c r="J13" s="18"/>
    </row>
    <row r="14" spans="1:10" ht="12.75">
      <c r="A14" s="7">
        <f t="shared" si="5"/>
        <v>12</v>
      </c>
      <c r="B14" s="24">
        <f t="shared" si="0"/>
        <v>1048576</v>
      </c>
      <c r="C14" s="24">
        <f t="shared" si="1"/>
        <v>838860</v>
      </c>
      <c r="D14" s="24">
        <f t="shared" si="2"/>
        <v>654484</v>
      </c>
      <c r="E14" s="24">
        <f t="shared" si="3"/>
        <v>397336</v>
      </c>
      <c r="G14" s="16"/>
      <c r="H14" s="17"/>
      <c r="I14" s="17"/>
      <c r="J14" s="18"/>
    </row>
    <row r="15" spans="1:10" ht="12.75">
      <c r="A15" s="7">
        <f t="shared" si="5"/>
        <v>11</v>
      </c>
      <c r="B15" s="24">
        <f t="shared" si="0"/>
        <v>2097152</v>
      </c>
      <c r="C15" s="24">
        <f t="shared" si="1"/>
        <v>1677721</v>
      </c>
      <c r="D15" s="24">
        <f t="shared" si="2"/>
        <v>1278481</v>
      </c>
      <c r="E15" s="24">
        <f t="shared" si="3"/>
        <v>757034</v>
      </c>
      <c r="G15" s="16"/>
      <c r="H15" s="17"/>
      <c r="I15" s="17"/>
      <c r="J15" s="18"/>
    </row>
    <row r="16" spans="1:10" ht="12.75">
      <c r="A16" s="7">
        <f t="shared" si="5"/>
        <v>10</v>
      </c>
      <c r="B16" s="24">
        <f t="shared" si="0"/>
        <v>4194304</v>
      </c>
      <c r="C16" s="24">
        <f t="shared" si="1"/>
        <v>3355443</v>
      </c>
      <c r="D16" s="24">
        <f t="shared" si="2"/>
        <v>2497407</v>
      </c>
      <c r="E16" s="24">
        <f t="shared" si="3"/>
        <v>1442360</v>
      </c>
      <c r="G16" s="16"/>
      <c r="H16" s="17"/>
      <c r="I16" s="17"/>
      <c r="J16" s="18"/>
    </row>
    <row r="17" spans="1:10" ht="12.75">
      <c r="A17" s="7">
        <f t="shared" si="5"/>
        <v>9</v>
      </c>
      <c r="B17" s="24">
        <f t="shared" si="0"/>
        <v>8388608</v>
      </c>
      <c r="C17" s="24">
        <f t="shared" si="1"/>
        <v>6710886</v>
      </c>
      <c r="D17" s="24">
        <f t="shared" si="2"/>
        <v>4878479</v>
      </c>
      <c r="E17" s="24">
        <f t="shared" si="3"/>
        <v>2748094</v>
      </c>
      <c r="G17" s="16"/>
      <c r="H17" s="17"/>
      <c r="I17" s="17"/>
      <c r="J17" s="18"/>
    </row>
    <row r="18" spans="1:10" ht="12.75">
      <c r="A18" s="7">
        <f t="shared" si="5"/>
        <v>8</v>
      </c>
      <c r="B18" s="24">
        <f t="shared" si="0"/>
        <v>16777216</v>
      </c>
      <c r="C18" s="24">
        <f t="shared" si="1"/>
        <v>13421772</v>
      </c>
      <c r="D18" s="24">
        <f t="shared" si="2"/>
        <v>9529704</v>
      </c>
      <c r="E18" s="24">
        <f t="shared" si="3"/>
        <v>5235877</v>
      </c>
      <c r="G18" s="19"/>
      <c r="H18" s="20"/>
      <c r="I18" s="20"/>
      <c r="J18" s="21"/>
    </row>
    <row r="20" spans="1:2" ht="12.75">
      <c r="A20" s="4" t="s">
        <v>0</v>
      </c>
      <c r="B20" t="s">
        <v>5</v>
      </c>
    </row>
    <row r="21" spans="1:2" ht="12.75">
      <c r="A21" s="4" t="s">
        <v>1</v>
      </c>
      <c r="B21" t="s">
        <v>6</v>
      </c>
    </row>
    <row r="22" spans="1:2" ht="12.75">
      <c r="A22" s="5">
        <v>0.8</v>
      </c>
      <c r="B22" t="s">
        <v>7</v>
      </c>
    </row>
    <row r="23" spans="1:2" ht="12.75">
      <c r="A23" s="4" t="s">
        <v>3</v>
      </c>
      <c r="B23" t="s">
        <v>8</v>
      </c>
    </row>
    <row r="24" spans="1:2" ht="12.75">
      <c r="A24" s="4" t="s">
        <v>4</v>
      </c>
      <c r="B24" t="s">
        <v>9</v>
      </c>
    </row>
    <row r="25" ht="12.75">
      <c r="A25" s="4"/>
    </row>
    <row r="26" ht="12.75">
      <c r="A26" s="4"/>
    </row>
    <row r="27" ht="12.75">
      <c r="A27" s="4"/>
    </row>
    <row r="28" ht="12.75">
      <c r="A28" s="4"/>
    </row>
    <row r="29" ht="12.75">
      <c r="A29" s="4"/>
    </row>
    <row r="30" ht="12.75">
      <c r="A30" s="4"/>
    </row>
    <row r="31" ht="12.75">
      <c r="A31" s="4"/>
    </row>
    <row r="32" ht="12.75">
      <c r="A32" s="4"/>
    </row>
    <row r="33" ht="12.75">
      <c r="A33" s="4"/>
    </row>
  </sheetData>
  <sheetProtection sheet="1" objects="1" scenarios="1"/>
  <mergeCells count="1">
    <mergeCell ref="G4:J18"/>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32"/>
  <sheetViews>
    <sheetView showGridLines="0" workbookViewId="0" topLeftCell="A1">
      <selection activeCell="A7" sqref="A7"/>
    </sheetView>
  </sheetViews>
  <sheetFormatPr defaultColWidth="9.140625" defaultRowHeight="12.75"/>
  <cols>
    <col min="1" max="1" width="14.00390625" style="0" customWidth="1"/>
    <col min="2" max="2" width="1.1484375" style="0" customWidth="1"/>
    <col min="3" max="3" width="11.421875" style="0" customWidth="1"/>
    <col min="4" max="4" width="12.28125" style="0" customWidth="1"/>
    <col min="5" max="5" width="1.1484375" style="0" customWidth="1"/>
    <col min="6" max="6" width="10.00390625" style="0" customWidth="1"/>
    <col min="7" max="7" width="12.421875" style="0" bestFit="1" customWidth="1"/>
  </cols>
  <sheetData>
    <row r="1" spans="1:4" s="1" customFormat="1" ht="12.75">
      <c r="A1" s="9" t="s">
        <v>12</v>
      </c>
      <c r="B1"/>
      <c r="D1" s="3"/>
    </row>
    <row r="3" s="10" customFormat="1" ht="12.75">
      <c r="A3" s="10" t="s">
        <v>13</v>
      </c>
    </row>
    <row r="5" spans="1:6" ht="12.75">
      <c r="A5" s="25"/>
      <c r="B5" s="25"/>
      <c r="C5" s="26">
        <v>24</v>
      </c>
      <c r="D5" s="4" t="s">
        <v>0</v>
      </c>
      <c r="F5" t="s">
        <v>5</v>
      </c>
    </row>
    <row r="6" spans="1:3" ht="4.5" customHeight="1">
      <c r="A6" s="25"/>
      <c r="B6" s="25"/>
      <c r="C6" s="25"/>
    </row>
    <row r="7" spans="1:6" ht="12.75">
      <c r="A7" s="27">
        <v>3072</v>
      </c>
      <c r="B7" s="25"/>
      <c r="C7" s="27">
        <f>2^(32-C5)</f>
        <v>256</v>
      </c>
      <c r="D7" s="4" t="s">
        <v>1</v>
      </c>
      <c r="F7" t="s">
        <v>6</v>
      </c>
    </row>
    <row r="8" spans="1:3" ht="4.5" customHeight="1">
      <c r="A8" s="25"/>
      <c r="B8" s="25"/>
      <c r="C8" s="25"/>
    </row>
    <row r="9" spans="1:6" ht="12.75">
      <c r="A9" s="27">
        <f>INT(0.8*A7)</f>
        <v>2457</v>
      </c>
      <c r="B9" s="25"/>
      <c r="C9" s="27">
        <f>INT(0.8*C7)</f>
        <v>204</v>
      </c>
      <c r="D9" s="5">
        <v>0.8</v>
      </c>
      <c r="F9" t="s">
        <v>7</v>
      </c>
    </row>
    <row r="10" spans="1:3" ht="4.5" customHeight="1">
      <c r="A10" s="25"/>
      <c r="B10" s="25"/>
      <c r="C10" s="25"/>
    </row>
    <row r="11" spans="1:6" ht="12.75">
      <c r="A11" s="27">
        <f>INT(EXP(0.966*LN(A7)))</f>
        <v>2338</v>
      </c>
      <c r="B11" s="25"/>
      <c r="C11" s="27">
        <f>INT(EXP(0.966*LN(C7)))</f>
        <v>212</v>
      </c>
      <c r="D11" s="4" t="s">
        <v>3</v>
      </c>
      <c r="F11" t="s">
        <v>8</v>
      </c>
    </row>
    <row r="12" spans="1:3" ht="4.5" customHeight="1">
      <c r="A12" s="25"/>
      <c r="B12" s="25"/>
      <c r="C12" s="25"/>
    </row>
    <row r="13" spans="1:6" ht="12.75">
      <c r="A13" s="27">
        <f>INT(EXP(0.93*LN(A7)))</f>
        <v>1751</v>
      </c>
      <c r="B13" s="25"/>
      <c r="C13" s="27">
        <f>INT(EXP(0.93*LN(C7)))</f>
        <v>173</v>
      </c>
      <c r="D13" s="4" t="s">
        <v>4</v>
      </c>
      <c r="F13" t="s">
        <v>9</v>
      </c>
    </row>
    <row r="24" ht="12.75">
      <c r="A24" s="4"/>
    </row>
    <row r="25" ht="12.75">
      <c r="A25" s="4"/>
    </row>
    <row r="26" ht="12.75">
      <c r="A26" s="4"/>
    </row>
    <row r="27" ht="12.75">
      <c r="A27" s="4"/>
    </row>
    <row r="28" ht="12.75">
      <c r="A28" s="4"/>
    </row>
    <row r="29" ht="12.75">
      <c r="A29" s="4"/>
    </row>
    <row r="30" ht="12.75">
      <c r="A30" s="4"/>
    </row>
    <row r="31" ht="12.75">
      <c r="A31" s="4"/>
    </row>
    <row r="32" ht="12.75">
      <c r="A32" s="4"/>
    </row>
  </sheetData>
  <sheetProtection sheet="1" objects="1" scenarios="1"/>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Radianz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Dillon</dc:creator>
  <cp:keywords/>
  <dc:description/>
  <cp:lastModifiedBy>Michael Dillon</cp:lastModifiedBy>
  <cp:lastPrinted>2004-03-11T11:37:02Z</cp:lastPrinted>
  <dcterms:created xsi:type="dcterms:W3CDTF">2003-08-18T09:50:37Z</dcterms:created>
  <dcterms:modified xsi:type="dcterms:W3CDTF">2004-03-11T12:46:16Z</dcterms:modified>
  <cp:category/>
  <cp:version/>
  <cp:contentType/>
  <cp:contentStatus/>
</cp:coreProperties>
</file>